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" windowHeight="11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Arkusz1!$A$1:$G$9</definedName>
  </definedNames>
  <calcPr calcId="145621"/>
</workbook>
</file>

<file path=xl/calcChain.xml><?xml version="1.0" encoding="utf-8"?>
<calcChain xmlns="http://schemas.openxmlformats.org/spreadsheetml/2006/main">
  <c r="C5" i="1" l="1"/>
  <c r="E5" i="1" s="1"/>
  <c r="G5" i="1" s="1"/>
  <c r="F5" i="1"/>
  <c r="F9" i="1" l="1"/>
  <c r="F7" i="1"/>
  <c r="F6" i="1"/>
  <c r="F8" i="1"/>
  <c r="F2" i="1"/>
  <c r="C7" i="1"/>
  <c r="E7" i="1" s="1"/>
  <c r="C8" i="1"/>
  <c r="E8" i="1" s="1"/>
  <c r="C9" i="1"/>
  <c r="C6" i="1"/>
  <c r="C3" i="1"/>
  <c r="E9" i="1" l="1"/>
  <c r="G9" i="1" s="1"/>
  <c r="E6" i="1"/>
  <c r="G6" i="1" s="1"/>
  <c r="G7" i="1"/>
  <c r="G8" i="1"/>
  <c r="C2" i="1" l="1"/>
  <c r="E2" i="1" s="1"/>
  <c r="G2" i="1" l="1"/>
</calcChain>
</file>

<file path=xl/sharedStrings.xml><?xml version="1.0" encoding="utf-8"?>
<sst xmlns="http://schemas.openxmlformats.org/spreadsheetml/2006/main" count="14" uniqueCount="14">
  <si>
    <t xml:space="preserve">Cena </t>
  </si>
  <si>
    <t>Cena brutto</t>
  </si>
  <si>
    <t>Gwarancja
w miesiącach</t>
  </si>
  <si>
    <t>Punkatcja
ceny</t>
  </si>
  <si>
    <t>Punkatcja
gwarancji</t>
  </si>
  <si>
    <t>Suma
punktów</t>
  </si>
  <si>
    <t>Przedsiębiorstwo usługowe-produkcyjne EAST WEST
Sławomir Kaliniak
Sławomir Stajniak
ul. Kaznowskiego5/U9
25-636 Kielce</t>
  </si>
  <si>
    <t>TMB Maat Sp.zo.o. Sp.k.
ul.Wał Miedzeszyński 186B
04-987 Warszawa
02-384 Warszawa</t>
  </si>
  <si>
    <t>RED-BUD PRB
ul. Zagrodnicza 31
61-654 Poznań</t>
  </si>
  <si>
    <t>Usługi Budowlane Sylwester Oziemski
ul. Mickiewicza 68
05-600 Grójec</t>
  </si>
  <si>
    <t>Bilka Expert Dach Iancu Isztoika
ul. Puławska 12/3
02-566 Warszawa</t>
  </si>
  <si>
    <t>Przedsiębiorstwo Handlowo – Usługowe „MARBUD I” s.c. M. &amp; M. Pacholec
ul. Strycharska 4
25-659 Kielce</t>
  </si>
  <si>
    <t>Manolete Spółka z ograniczoną odpowiedzialnością
ul. 1 Maja 92h
29-120 Kluczewsko</t>
  </si>
  <si>
    <t>WKJ Usługi Specjalistyczne Karolina Jankowska
ul. Kochanowskiego 6
62-800 Kalisz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</si>
</sst>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D8" sqref="D8"/>
    </sheetView>
  </sheetViews>
  <sheetFormatPr defaultRowHeight="15" x14ac:dyDescent="0.25"/>
  <cols>
    <col min="1" max="1" width="29.140625" customWidth="1"/>
    <col min="2" max="2" width="11.85546875" bestFit="1" customWidth="1"/>
    <col min="3" max="3" width="20.28515625" customWidth="1"/>
    <col min="4" max="5" width="12.85546875" customWidth="1"/>
    <col min="6" max="6" width="10.85546875" customWidth="1"/>
    <col min="7" max="7" width="11.5703125" customWidth="1"/>
  </cols>
  <sheetData>
    <row r="1" spans="1:7" ht="30" x14ac:dyDescent="0.25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90" x14ac:dyDescent="0.25">
      <c r="A2" s="4" t="s">
        <v>6</v>
      </c>
      <c r="B2" s="3">
        <v>145145.45000000001</v>
      </c>
      <c r="C2" s="3">
        <f>B2+(23%*B2)</f>
        <v>178528.90350000001</v>
      </c>
      <c r="D2" s="2">
        <v>72</v>
      </c>
      <c r="E2" s="5">
        <f>(C5/C2)*60</f>
        <v>48.778656168691469</v>
      </c>
      <c r="F2" s="5">
        <f>(D2/D8)*40</f>
        <v>16</v>
      </c>
      <c r="G2" s="6">
        <f>(E2+F2)</f>
        <v>64.778656168691469</v>
      </c>
    </row>
    <row r="3" spans="1:7" ht="60" x14ac:dyDescent="0.25">
      <c r="A3" s="4" t="s">
        <v>7</v>
      </c>
      <c r="B3" s="3">
        <v>157971.64000000001</v>
      </c>
      <c r="C3" s="3">
        <f>B3+(23%*B3)</f>
        <v>194305.11720000001</v>
      </c>
      <c r="D3" s="3"/>
      <c r="E3" s="5"/>
      <c r="F3" s="5"/>
      <c r="G3" s="6"/>
    </row>
    <row r="4" spans="1:7" ht="45" x14ac:dyDescent="0.25">
      <c r="A4" s="4" t="s">
        <v>8</v>
      </c>
      <c r="B4" s="3"/>
      <c r="C4" s="3"/>
      <c r="D4" s="3"/>
      <c r="E4" s="5"/>
      <c r="F4" s="5"/>
      <c r="G4" s="6"/>
    </row>
    <row r="5" spans="1:7" ht="60" x14ac:dyDescent="0.25">
      <c r="A5" s="4" t="s">
        <v>9</v>
      </c>
      <c r="B5" s="3">
        <v>118000</v>
      </c>
      <c r="C5" s="3">
        <f t="shared" ref="C5:C9" si="0">B5+(23%*B5)</f>
        <v>145140</v>
      </c>
      <c r="D5" s="2">
        <v>120</v>
      </c>
      <c r="E5" s="5">
        <f t="shared" ref="E5" si="1">(C5/C5)*60</f>
        <v>60</v>
      </c>
      <c r="F5" s="5">
        <f>(D5/D8)*40</f>
        <v>26.666666666666664</v>
      </c>
      <c r="G5" s="8">
        <f t="shared" ref="G5:G6" si="2">(E5+F5)</f>
        <v>86.666666666666657</v>
      </c>
    </row>
    <row r="6" spans="1:7" ht="45" x14ac:dyDescent="0.25">
      <c r="A6" s="4" t="s">
        <v>10</v>
      </c>
      <c r="B6" s="7">
        <v>145000</v>
      </c>
      <c r="C6" s="3">
        <f t="shared" si="0"/>
        <v>178350</v>
      </c>
      <c r="D6" s="2">
        <v>24</v>
      </c>
      <c r="E6" s="5">
        <f>(C5/C6)*60</f>
        <v>48.827586206896548</v>
      </c>
      <c r="F6" s="5">
        <f>(D6/D8)*40</f>
        <v>5.333333333333333</v>
      </c>
      <c r="G6" s="6">
        <f t="shared" si="2"/>
        <v>54.160919540229884</v>
      </c>
    </row>
    <row r="7" spans="1:7" ht="75" x14ac:dyDescent="0.25">
      <c r="A7" s="4" t="s">
        <v>11</v>
      </c>
      <c r="B7" s="7">
        <v>224494.65</v>
      </c>
      <c r="C7" s="3">
        <f t="shared" si="0"/>
        <v>276128.41950000002</v>
      </c>
      <c r="D7" s="2">
        <v>60</v>
      </c>
      <c r="E7" s="5">
        <f>(C5/C7)*60</f>
        <v>31.537499891422801</v>
      </c>
      <c r="F7" s="5">
        <f>(D7/D8)*40</f>
        <v>13.333333333333332</v>
      </c>
      <c r="G7" s="6">
        <f t="shared" ref="G7:G9" si="3">(E7+F7)</f>
        <v>44.870833224756133</v>
      </c>
    </row>
    <row r="8" spans="1:7" ht="60" x14ac:dyDescent="0.25">
      <c r="A8" s="4" t="s">
        <v>12</v>
      </c>
      <c r="B8" s="7">
        <v>239857.52</v>
      </c>
      <c r="C8" s="3">
        <f t="shared" si="0"/>
        <v>295024.74959999998</v>
      </c>
      <c r="D8" s="2">
        <v>180</v>
      </c>
      <c r="E8" s="5">
        <f>(C5/C8)*60</f>
        <v>29.517523569825954</v>
      </c>
      <c r="F8" s="5">
        <f>(D8/D8)*40</f>
        <v>40</v>
      </c>
      <c r="G8" s="6">
        <f t="shared" si="3"/>
        <v>69.517523569825954</v>
      </c>
    </row>
    <row r="9" spans="1:7" ht="60" x14ac:dyDescent="0.25">
      <c r="A9" s="4" t="s">
        <v>13</v>
      </c>
      <c r="B9" s="7">
        <v>350000</v>
      </c>
      <c r="C9" s="3">
        <f t="shared" si="0"/>
        <v>430500</v>
      </c>
      <c r="D9" s="2">
        <v>120</v>
      </c>
      <c r="E9" s="5">
        <f>(C5/C9)*60</f>
        <v>20.228571428571428</v>
      </c>
      <c r="F9" s="5">
        <f>(D9/D8)*40</f>
        <v>26.666666666666664</v>
      </c>
      <c r="G9" s="6">
        <f t="shared" si="3"/>
        <v>46.895238095238092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A1:B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IBB 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A.Mądry</dc:creator>
  <cp:lastModifiedBy>Albert Mądry</cp:lastModifiedBy>
  <cp:lastPrinted>2021-11-10T12:38:41Z</cp:lastPrinted>
  <dcterms:created xsi:type="dcterms:W3CDTF">2016-06-20T08:29:04Z</dcterms:created>
  <dcterms:modified xsi:type="dcterms:W3CDTF">2021-11-30T13:40:17Z</dcterms:modified>
</cp:coreProperties>
</file>